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nie\Documents\CCF\Churches\FCC-Tyrone\"/>
    </mc:Choice>
  </mc:AlternateContent>
  <xr:revisionPtr revIDLastSave="0" documentId="8_{632A5B28-063A-478C-BA71-92BA414760E3}" xr6:coauthVersionLast="47" xr6:coauthVersionMax="47" xr10:uidLastSave="{00000000-0000-0000-0000-000000000000}"/>
  <bookViews>
    <workbookView xWindow="-120" yWindow="-120" windowWidth="20730" windowHeight="11160" xr2:uid="{9CF98BD0-C17F-41A6-A882-7CB43E45DF63}"/>
  </bookViews>
  <sheets>
    <sheet name="Sheet1" sheetId="1" r:id="rId1"/>
  </sheets>
  <definedNames>
    <definedName name="QB_COLUMN_29" localSheetId="0" hidden="1">Sheet1!$G$1</definedName>
    <definedName name="QB_DATA_0" localSheetId="0" hidden="1">Sheet1!$5:$5,Sheet1!$6:$6,Sheet1!$7:$7,Sheet1!$9:$9,Sheet1!$11:$11,Sheet1!$14:$14,Sheet1!$15:$15,Sheet1!$18:$18,Sheet1!#REF!,Sheet1!$19:$19,Sheet1!$20:$20,Sheet1!$21:$21,Sheet1!#REF!,Sheet1!#REF!,Sheet1!#REF!,Sheet1!#REF!</definedName>
    <definedName name="QB_DATA_1" localSheetId="0" hidden="1">Sheet1!#REF!,Sheet1!#REF!,Sheet1!#REF!,Sheet1!#REF!,Sheet1!#REF!,Sheet1!$27:$27,Sheet1!$30:$30,Sheet1!$31:$31,Sheet1!$32:$32,Sheet1!$33:$33,Sheet1!$34:$34,Sheet1!$35:$35,Sheet1!$36:$36,Sheet1!$38:$38,Sheet1!$41:$41,Sheet1!$44:$44</definedName>
    <definedName name="QB_DATA_2" localSheetId="0" hidden="1">Sheet1!$45:$45,Sheet1!$46:$46,Sheet1!$47:$47,Sheet1!$48:$48,Sheet1!$51:$51,Sheet1!$52:$52,Sheet1!$53:$53,Sheet1!$55:$55,Sheet1!#REF!,Sheet1!#REF!,Sheet1!$57:$57,Sheet1!$58:$58,Sheet1!$59:$59,Sheet1!$60:$60,Sheet1!$61:$61,Sheet1!$62:$62</definedName>
    <definedName name="QB_DATA_3" localSheetId="0" hidden="1">Sheet1!$63:$63,Sheet1!$66:$66,Sheet1!$69:$69,Sheet1!$70:$70,Sheet1!$71:$71,Sheet1!$72:$72,Sheet1!$73:$73,Sheet1!$74:$74,Sheet1!$78:$78,Sheet1!$79:$79,Sheet1!$80:$80</definedName>
    <definedName name="QB_FORMULA_0" localSheetId="0" hidden="1">Sheet1!$G$8,Sheet1!$G$12,Sheet1!$G$16,Sheet1!$G$22,Sheet1!$G$34,Sheet1!$G$35,Sheet1!$G$36,Sheet1!$G$41,Sheet1!$G$53,Sheet1!$G$63,Sheet1!$G$74,Sheet1!$G$87,Sheet1!$G$99,Sheet1!$G$103,Sheet1!$G$104,Sheet1!$G$105</definedName>
    <definedName name="QB_ROW_103250" localSheetId="0" hidden="1">Sheet1!$F$20</definedName>
    <definedName name="QB_ROW_106250" localSheetId="0" hidden="1">Sheet1!$F$95</definedName>
    <definedName name="QB_ROW_107250" localSheetId="0" hidden="1">Sheet1!$F$96</definedName>
    <definedName name="QB_ROW_109250" localSheetId="0" hidden="1">Sheet1!$F$92</definedName>
    <definedName name="QB_ROW_110250" localSheetId="0" hidden="1">Sheet1!$F$97</definedName>
    <definedName name="QB_ROW_113250" localSheetId="0" hidden="1">Sheet1!$F$80</definedName>
    <definedName name="QB_ROW_128250" localSheetId="0" hidden="1">Sheet1!#REF!</definedName>
    <definedName name="QB_ROW_129250" localSheetId="0" hidden="1">Sheet1!$F$5</definedName>
    <definedName name="QB_ROW_130250" localSheetId="0" hidden="1">Sheet1!$F$30</definedName>
    <definedName name="QB_ROW_13040" localSheetId="0" hidden="1">Sheet1!$E$4</definedName>
    <definedName name="QB_ROW_131250" localSheetId="0" hidden="1">Sheet1!$F$45</definedName>
    <definedName name="QB_ROW_13340" localSheetId="0" hidden="1">Sheet1!$E$8</definedName>
    <definedName name="QB_ROW_138250" localSheetId="0" hidden="1">Sheet1!$F$28</definedName>
    <definedName name="QB_ROW_142250" localSheetId="0" hidden="1">Sheet1!$F$18</definedName>
    <definedName name="QB_ROW_14250" localSheetId="0" hidden="1">Sheet1!$F$6</definedName>
    <definedName name="QB_ROW_145250" localSheetId="0" hidden="1">Sheet1!$F$27</definedName>
    <definedName name="QB_ROW_146250" localSheetId="0" hidden="1">Sheet1!$F$67</definedName>
    <definedName name="QB_ROW_148250" localSheetId="0" hidden="1">Sheet1!$F$26</definedName>
    <definedName name="QB_ROW_149250" localSheetId="0" hidden="1">Sheet1!$F$25</definedName>
    <definedName name="QB_ROW_150250" localSheetId="0" hidden="1">Sheet1!$F$24</definedName>
    <definedName name="QB_ROW_151250" localSheetId="0" hidden="1">Sheet1!$F$79</definedName>
    <definedName name="QB_ROW_16250" localSheetId="0" hidden="1">Sheet1!$F$7</definedName>
    <definedName name="QB_ROW_17240" localSheetId="0" hidden="1">Sheet1!$E$9</definedName>
    <definedName name="QB_ROW_18040" localSheetId="0" hidden="1">Sheet1!$E$10</definedName>
    <definedName name="QB_ROW_18301" localSheetId="0" hidden="1">Sheet1!$A$105</definedName>
    <definedName name="QB_ROW_18340" localSheetId="0" hidden="1">Sheet1!$E$12</definedName>
    <definedName name="QB_ROW_19011" localSheetId="0" hidden="1">Sheet1!$B$2</definedName>
    <definedName name="QB_ROW_19250" localSheetId="0" hidden="1">Sheet1!$F$11</definedName>
    <definedName name="QB_ROW_19311" localSheetId="0" hidden="1">Sheet1!$B$104</definedName>
    <definedName name="QB_ROW_20031" localSheetId="0" hidden="1">Sheet1!$D$3</definedName>
    <definedName name="QB_ROW_20040" localSheetId="0" hidden="1">Sheet1!$E$13</definedName>
    <definedName name="QB_ROW_20331" localSheetId="0" hidden="1">Sheet1!$D$35</definedName>
    <definedName name="QB_ROW_20340" localSheetId="0" hidden="1">Sheet1!$E$16</definedName>
    <definedName name="QB_ROW_21031" localSheetId="0" hidden="1">Sheet1!$D$38</definedName>
    <definedName name="QB_ROW_21250" localSheetId="0" hidden="1">Sheet1!$F$14</definedName>
    <definedName name="QB_ROW_21331" localSheetId="0" hidden="1">Sheet1!$D$103</definedName>
    <definedName name="QB_ROW_22040" localSheetId="0" hidden="1">Sheet1!$E$17</definedName>
    <definedName name="QB_ROW_22340" localSheetId="0" hidden="1">Sheet1!$E$22</definedName>
    <definedName name="QB_ROW_23250" localSheetId="0" hidden="1">Sheet1!$F$19</definedName>
    <definedName name="QB_ROW_27040" localSheetId="0" hidden="1">Sheet1!$E$39</definedName>
    <definedName name="QB_ROW_27340" localSheetId="0" hidden="1">Sheet1!$E$41</definedName>
    <definedName name="QB_ROW_28250" localSheetId="0" hidden="1">Sheet1!$F$40</definedName>
    <definedName name="QB_ROW_34040" localSheetId="0" hidden="1">Sheet1!$E$44</definedName>
    <definedName name="QB_ROW_34340" localSheetId="0" hidden="1">Sheet1!$E$53</definedName>
    <definedName name="QB_ROW_36250" localSheetId="0" hidden="1">Sheet1!$F$58</definedName>
    <definedName name="QB_ROW_37250" localSheetId="0" hidden="1">Sheet1!$F$50</definedName>
    <definedName name="QB_ROW_38250" localSheetId="0" hidden="1">Sheet1!$F$48</definedName>
    <definedName name="QB_ROW_40250" localSheetId="0" hidden="1">Sheet1!$F$49</definedName>
    <definedName name="QB_ROW_41250" localSheetId="0" hidden="1">Sheet1!$F$51</definedName>
    <definedName name="QB_ROW_42250" localSheetId="0" hidden="1">Sheet1!$F$46</definedName>
    <definedName name="QB_ROW_43040" localSheetId="0" hidden="1">Sheet1!$E$56</definedName>
    <definedName name="QB_ROW_43340" localSheetId="0" hidden="1">Sheet1!$E$63</definedName>
    <definedName name="QB_ROW_44250" localSheetId="0" hidden="1">Sheet1!$F$57</definedName>
    <definedName name="QB_ROW_45250" localSheetId="0" hidden="1">Sheet1!$F$59</definedName>
    <definedName name="QB_ROW_46250" localSheetId="0" hidden="1">Sheet1!$F$60</definedName>
    <definedName name="QB_ROW_47250" localSheetId="0" hidden="1">Sheet1!$F$61</definedName>
    <definedName name="QB_ROW_48250" localSheetId="0" hidden="1">Sheet1!$F$62</definedName>
    <definedName name="QB_ROW_49040" localSheetId="0" hidden="1">Sheet1!$E$66</definedName>
    <definedName name="QB_ROW_49340" localSheetId="0" hidden="1">Sheet1!$E$74</definedName>
    <definedName name="QB_ROW_50250" localSheetId="0" hidden="1">Sheet1!$F$69</definedName>
    <definedName name="QB_ROW_53250" localSheetId="0" hidden="1">Sheet1!$F$71</definedName>
    <definedName name="QB_ROW_55250" localSheetId="0" hidden="1">Sheet1!$F$73</definedName>
    <definedName name="QB_ROW_61250" localSheetId="0" hidden="1">Sheet1!$F$68</definedName>
    <definedName name="QB_ROW_65040" localSheetId="0" hidden="1">Sheet1!$E$78</definedName>
    <definedName name="QB_ROW_65340" localSheetId="0" hidden="1">Sheet1!$E$87</definedName>
    <definedName name="QB_ROW_69250" localSheetId="0" hidden="1">Sheet1!$F$15</definedName>
    <definedName name="QB_ROW_70040" localSheetId="0" hidden="1">Sheet1!$E$23</definedName>
    <definedName name="QB_ROW_70250" localSheetId="0" hidden="1">Sheet1!$F$33</definedName>
    <definedName name="QB_ROW_70340" localSheetId="0" hidden="1">Sheet1!$E$34</definedName>
    <definedName name="QB_ROW_72250" localSheetId="0" hidden="1">Sheet1!$F$31</definedName>
    <definedName name="QB_ROW_73250" localSheetId="0" hidden="1">Sheet1!$F$32</definedName>
    <definedName name="QB_ROW_76250" localSheetId="0" hidden="1">Sheet1!$F$21</definedName>
    <definedName name="QB_ROW_78250" localSheetId="0" hidden="1">Sheet1!#REF!</definedName>
    <definedName name="QB_ROW_81250" localSheetId="0" hidden="1">Sheet1!$F$84</definedName>
    <definedName name="QB_ROW_82250" localSheetId="0" hidden="1">Sheet1!$F$86</definedName>
    <definedName name="QB_ROW_83040" localSheetId="0" hidden="1">Sheet1!$E$90</definedName>
    <definedName name="QB_ROW_83250" localSheetId="0" hidden="1">Sheet1!#REF!</definedName>
    <definedName name="QB_ROW_83340" localSheetId="0" hidden="1">Sheet1!$E$99</definedName>
    <definedName name="QB_ROW_85250" localSheetId="0" hidden="1">Sheet1!$F$82</definedName>
    <definedName name="QB_ROW_86321" localSheetId="0" hidden="1">Sheet1!$C$36</definedName>
    <definedName name="QB_ROW_87250" localSheetId="0" hidden="1">Sheet1!$F$52</definedName>
    <definedName name="QB_ROW_88250" localSheetId="0" hidden="1">Sheet1!$F$47</definedName>
    <definedName name="QB_ROW_89250" localSheetId="0" hidden="1">Sheet1!$F$83</definedName>
    <definedName name="QB_ROW_91250" localSheetId="0" hidden="1">Sheet1!$F$94</definedName>
    <definedName name="QB_ROW_92250" localSheetId="0" hidden="1">Sheet1!$F$98</definedName>
    <definedName name="QB_ROW_94250" localSheetId="0" hidden="1">Sheet1!$F$81</definedName>
    <definedName name="QB_ROW_96250" localSheetId="0" hidden="1">Sheet1!$F$70</definedName>
    <definedName name="QB_ROW_97250" localSheetId="0" hidden="1">Sheet1!$F$85</definedName>
    <definedName name="QB_ROW_98250" localSheetId="0" hidden="1">Sheet1!$F$91</definedName>
    <definedName name="QBCANSUPPORTUPDATE" localSheetId="0">TRUE</definedName>
    <definedName name="QBCOMPANYFILENAME" localSheetId="0">"C:\Users\Public\Documents\Intuit\QuickBooks\Company Files\Georgia Christian Campus Fellowship.QBW.ADR.QBW"</definedName>
    <definedName name="QBENDDATE" localSheetId="0">20220430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"d98aa884401b41138a3688a5c323439c"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20210701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" i="1" l="1"/>
  <c r="G99" i="1" l="1"/>
  <c r="G87" i="1"/>
  <c r="G74" i="1"/>
  <c r="G63" i="1"/>
  <c r="G53" i="1"/>
  <c r="G41" i="1"/>
  <c r="G34" i="1"/>
  <c r="G22" i="1"/>
  <c r="G16" i="1"/>
  <c r="G12" i="1"/>
  <c r="G8" i="1"/>
  <c r="G35" i="1" l="1"/>
  <c r="G36" i="1" s="1"/>
  <c r="G103" i="1"/>
  <c r="G104" i="1" l="1"/>
  <c r="G105" i="1" s="1"/>
</calcChain>
</file>

<file path=xl/sharedStrings.xml><?xml version="1.0" encoding="utf-8"?>
<sst xmlns="http://schemas.openxmlformats.org/spreadsheetml/2006/main" count="92" uniqueCount="91">
  <si>
    <t>Jul '21 - Apr 22</t>
  </si>
  <si>
    <t>Ordinary Income/Expense</t>
  </si>
  <si>
    <t>Income</t>
  </si>
  <si>
    <t>43400 · Direct Public Support</t>
  </si>
  <si>
    <t>43420 · Alumni Contributions</t>
  </si>
  <si>
    <t>43410 · Church, Business Contributions</t>
  </si>
  <si>
    <t>43430 · Individual Contributions</t>
  </si>
  <si>
    <t>Total 43400 · Direct Public Support</t>
  </si>
  <si>
    <t>44800 · Indirect Public Support</t>
  </si>
  <si>
    <t>45000 · Investments</t>
  </si>
  <si>
    <t>45030 · Interest-Savings, Short-term CD</t>
  </si>
  <si>
    <t>Total 45000 · Investments</t>
  </si>
  <si>
    <t>46400 · Other Types of Income</t>
  </si>
  <si>
    <t>46430 · Miscellaneous Revenue</t>
  </si>
  <si>
    <t>46410 · Rent Revenue</t>
  </si>
  <si>
    <t>Total 46400 · Other Types of Income</t>
  </si>
  <si>
    <t>47200 · Program Service Fees</t>
  </si>
  <si>
    <t>47250 · End of the Year Events</t>
  </si>
  <si>
    <t>47210 · Mission Offering</t>
  </si>
  <si>
    <t>47240 · Mission Trips</t>
  </si>
  <si>
    <t>47220 · Retreat</t>
  </si>
  <si>
    <t>Total 47200 · Program Service Fees</t>
  </si>
  <si>
    <t>44400 · Restricted Donations</t>
  </si>
  <si>
    <t>44520 · Brooklyn Jackson</t>
  </si>
  <si>
    <t>44510 · Sam Cargill</t>
  </si>
  <si>
    <t>44500 · Roel Salinas</t>
  </si>
  <si>
    <t>44490 · Summer Fundraiser</t>
  </si>
  <si>
    <t>44470 · Kristen Fowler</t>
  </si>
  <si>
    <t>44450 · Donnie Holliday</t>
  </si>
  <si>
    <t>44430 · Other restricted contributions</t>
  </si>
  <si>
    <t>44400 · Restricted Donations - Other</t>
  </si>
  <si>
    <t>Total 44400 · Restricted Donations</t>
  </si>
  <si>
    <t>Total Income</t>
  </si>
  <si>
    <t>Gross Profit</t>
  </si>
  <si>
    <t>Expense</t>
  </si>
  <si>
    <t>69000 · Business Expenses</t>
  </si>
  <si>
    <t>69100 · Business Registration Fees</t>
  </si>
  <si>
    <t>Total 69000 · Business Expenses</t>
  </si>
  <si>
    <t>62800 · Facilities and Equipment</t>
  </si>
  <si>
    <t>62842 · Pest Control</t>
  </si>
  <si>
    <t>62891 · Electricity</t>
  </si>
  <si>
    <t>62893 · Gas</t>
  </si>
  <si>
    <t>62850 · Janitorial Services</t>
  </si>
  <si>
    <t>62870 · Property Insurance</t>
  </si>
  <si>
    <t>62840 · Repairs and Maintenance</t>
  </si>
  <si>
    <t>62880 · Taxes &amp; Licenses</t>
  </si>
  <si>
    <t>62892 · Water</t>
  </si>
  <si>
    <t>Total 62800 · Facilities and Equipment</t>
  </si>
  <si>
    <t>65000 · Operations</t>
  </si>
  <si>
    <t>65010 · Books, Subscriptions, Reference</t>
  </si>
  <si>
    <t>65025 · Leased Equipment</t>
  </si>
  <si>
    <t>65020 · Postage</t>
  </si>
  <si>
    <t>65030 · Printing and Copying</t>
  </si>
  <si>
    <t>65040 · Supplies</t>
  </si>
  <si>
    <t>65050 · Telephone</t>
  </si>
  <si>
    <t>Total 65000 · Operations</t>
  </si>
  <si>
    <t>65100 · Other Types of Expenses</t>
  </si>
  <si>
    <t>65190 · Outreach</t>
  </si>
  <si>
    <t>80200 · Contributions to Other Missions</t>
  </si>
  <si>
    <t>65110 · Advertising Expenses</t>
  </si>
  <si>
    <t>65155 · Bank Charges</t>
  </si>
  <si>
    <t>65150 · Memberships and Dues</t>
  </si>
  <si>
    <t>65170 · Staff Development</t>
  </si>
  <si>
    <t>Total 65100 · Other Types of Expenses</t>
  </si>
  <si>
    <t>66000 · Payroll Expenses</t>
  </si>
  <si>
    <t>66500 · Fundraising</t>
  </si>
  <si>
    <t>67300 · Cell Phone Allowance</t>
  </si>
  <si>
    <t>67400 · Employee Gifts</t>
  </si>
  <si>
    <t>67200 · Housing Allowance</t>
  </si>
  <si>
    <t>66300 · Payroll Tax Expense</t>
  </si>
  <si>
    <t>66100 · Salary</t>
  </si>
  <si>
    <t>66350 · Social Security Reimbursement</t>
  </si>
  <si>
    <t>66400 · Stipend - Interns</t>
  </si>
  <si>
    <t>Total 66000 · Payroll Expenses</t>
  </si>
  <si>
    <t>60000 · Program Expenses</t>
  </si>
  <si>
    <t>60210 · CCFreefood Expense</t>
  </si>
  <si>
    <t>60350 · Mission Trip Expense</t>
  </si>
  <si>
    <t>60100 · Retreat Expense</t>
  </si>
  <si>
    <t>60220 · Small Groups</t>
  </si>
  <si>
    <t>60230 · Social Events</t>
  </si>
  <si>
    <t>60250 · Special Events</t>
  </si>
  <si>
    <t>60200 · Thursday Worship Service</t>
  </si>
  <si>
    <t>Total 60000 · Program Expenses</t>
  </si>
  <si>
    <t>Total Expense</t>
  </si>
  <si>
    <t>Net Ordinary Income</t>
  </si>
  <si>
    <t>Net Income</t>
  </si>
  <si>
    <t>44440 · Brian Wallace</t>
  </si>
  <si>
    <t>---</t>
  </si>
  <si>
    <t>65160 · Other Costs</t>
  </si>
  <si>
    <t>60900 · Other Program Expenses</t>
  </si>
  <si>
    <t>44410 · Contributions - GAs/MAs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</si>
</sst>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/>
    <xf numFmtId="39" fontId="1" fillId="0" borderId="0" xfId="0" applyNumberFormat="1" applyFont="1"/>
    <xf numFmtId="0" fontId="2" fillId="0" borderId="0" xfId="0" applyFont="1"/>
    <xf numFmtId="39" fontId="1" fillId="0" borderId="2" xfId="0" applyNumberFormat="1" applyFont="1" applyBorder="1"/>
    <xf numFmtId="39" fontId="1" fillId="0" borderId="0" xfId="0" applyNumberFormat="1" applyFont="1" applyFill="1"/>
    <xf numFmtId="39" fontId="1" fillId="0" borderId="2" xfId="0" applyNumberFormat="1" applyFont="1" applyFill="1" applyBorder="1"/>
    <xf numFmtId="39" fontId="2" fillId="0" borderId="0" xfId="0" applyNumberFormat="1" applyFont="1"/>
    <xf numFmtId="39" fontId="1" fillId="0" borderId="0" xfId="0" applyNumberFormat="1" applyFont="1" applyAlignment="1">
      <alignment vertical="top"/>
    </xf>
    <xf numFmtId="39" fontId="1" fillId="0" borderId="0" xfId="0" quotePrefix="1" applyNumberFormat="1" applyFont="1" applyAlignment="1">
      <alignment horizontal="center"/>
    </xf>
    <xf numFmtId="0" fontId="2" fillId="0" borderId="0" xfId="0" applyFont="1" applyFill="1"/>
    <xf numFmtId="39" fontId="1" fillId="0" borderId="4" xfId="0" applyNumberFormat="1" applyFont="1" applyBorder="1"/>
    <xf numFmtId="39" fontId="1" fillId="0" borderId="3" xfId="0" applyNumberFormat="1" applyFont="1" applyBorder="1"/>
    <xf numFmtId="39" fontId="1" fillId="0" borderId="0" xfId="0" applyNumberFormat="1" applyFont="1" applyFill="1" applyAlignment="1">
      <alignment vertical="top"/>
    </xf>
    <xf numFmtId="39" fontId="1" fillId="0" borderId="0" xfId="0" applyNumberFormat="1" applyFont="1" applyBorder="1"/>
    <xf numFmtId="0" fontId="1" fillId="0" borderId="0" xfId="0" applyFont="1"/>
    <xf numFmtId="39" fontId="1" fillId="0" borderId="5" xfId="0" applyNumberFormat="1" applyFont="1" applyBorder="1"/>
    <xf numFmtId="0" fontId="1" fillId="0" borderId="0" xfId="0" applyNumberFormat="1" applyFont="1"/>
    <xf numFmtId="0" fontId="2" fillId="0" borderId="0" xfId="0" applyNumberFormat="1" applyFont="1"/>
    <xf numFmtId="39" fontId="1" fillId="0" borderId="0" xfId="0" applyNumberFormat="1" applyFont="1" applyFill="1" applyBorder="1"/>
    <xf numFmtId="39" fontId="3" fillId="0" borderId="0" xfId="0" applyNumberFormat="1" applyFont="1"/>
    <xf numFmtId="39" fontId="3" fillId="0" borderId="0" xfId="0" applyNumberFormat="1" applyFont="1" applyFill="1"/>
    <xf numFmtId="39" fontId="1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2FD5-5417-411F-83D0-DC700FD98CFC}">
  <sheetPr codeName="Sheet1"/>
  <dimension ref="A1:N106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I21" sqref="I21"/>
    </sheetView>
  </sheetViews>
  <sheetFormatPr defaultRowHeight="15.75" x14ac:dyDescent="0.25"/>
  <cols>
    <col min="1" max="5" width="3" style="20" customWidth="1"/>
    <col min="6" max="6" width="34.85546875" style="20" customWidth="1"/>
    <col min="7" max="7" width="20.85546875" style="21" bestFit="1" customWidth="1"/>
    <col min="8" max="8" width="9.140625" style="6"/>
    <col min="9" max="9" width="9.85546875" style="6" bestFit="1" customWidth="1"/>
    <col min="10" max="16384" width="9.140625" style="6"/>
  </cols>
  <sheetData>
    <row r="1" spans="1:7" s="3" customFormat="1" ht="16.5" thickBot="1" x14ac:dyDescent="0.3">
      <c r="A1" s="1"/>
      <c r="B1" s="1"/>
      <c r="C1" s="1"/>
      <c r="D1" s="1"/>
      <c r="E1" s="1"/>
      <c r="F1" s="1"/>
      <c r="G1" s="2" t="s">
        <v>0</v>
      </c>
    </row>
    <row r="2" spans="1:7" ht="16.5" thickTop="1" x14ac:dyDescent="0.25">
      <c r="A2" s="4"/>
      <c r="B2" s="4" t="s">
        <v>1</v>
      </c>
      <c r="C2" s="4"/>
      <c r="D2" s="4"/>
      <c r="E2" s="4"/>
      <c r="F2" s="4"/>
      <c r="G2" s="5"/>
    </row>
    <row r="3" spans="1:7" x14ac:dyDescent="0.25">
      <c r="A3" s="4"/>
      <c r="B3" s="4"/>
      <c r="C3" s="4"/>
      <c r="D3" s="4" t="s">
        <v>2</v>
      </c>
      <c r="E3" s="4"/>
      <c r="F3" s="4"/>
      <c r="G3" s="5"/>
    </row>
    <row r="4" spans="1:7" x14ac:dyDescent="0.25">
      <c r="A4" s="4"/>
      <c r="B4" s="4"/>
      <c r="C4" s="4"/>
      <c r="D4" s="4"/>
      <c r="E4" s="4" t="s">
        <v>3</v>
      </c>
      <c r="F4" s="4"/>
      <c r="G4" s="5"/>
    </row>
    <row r="5" spans="1:7" x14ac:dyDescent="0.25">
      <c r="A5" s="4"/>
      <c r="B5" s="4"/>
      <c r="C5" s="4"/>
      <c r="D5" s="4"/>
      <c r="E5" s="4"/>
      <c r="F5" s="4" t="s">
        <v>4</v>
      </c>
      <c r="G5" s="5">
        <v>91447.99</v>
      </c>
    </row>
    <row r="6" spans="1:7" x14ac:dyDescent="0.25">
      <c r="A6" s="4"/>
      <c r="B6" s="4"/>
      <c r="C6" s="4"/>
      <c r="D6" s="4"/>
      <c r="E6" s="4"/>
      <c r="F6" s="4" t="s">
        <v>5</v>
      </c>
      <c r="G6" s="5">
        <v>51167.12</v>
      </c>
    </row>
    <row r="7" spans="1:7" ht="16.5" thickBot="1" x14ac:dyDescent="0.3">
      <c r="A7" s="4"/>
      <c r="B7" s="4"/>
      <c r="C7" s="4"/>
      <c r="D7" s="4"/>
      <c r="E7" s="4"/>
      <c r="F7" s="4" t="s">
        <v>6</v>
      </c>
      <c r="G7" s="7">
        <v>29860</v>
      </c>
    </row>
    <row r="8" spans="1:7" x14ac:dyDescent="0.25">
      <c r="A8" s="4"/>
      <c r="B8" s="4"/>
      <c r="C8" s="4"/>
      <c r="D8" s="4"/>
      <c r="E8" s="4" t="s">
        <v>7</v>
      </c>
      <c r="F8" s="4"/>
      <c r="G8" s="5">
        <f>ROUND(SUM(G4:G7),5)</f>
        <v>172475.11</v>
      </c>
    </row>
    <row r="9" spans="1:7" x14ac:dyDescent="0.25">
      <c r="A9" s="4"/>
      <c r="B9" s="4"/>
      <c r="C9" s="4"/>
      <c r="D9" s="4"/>
      <c r="E9" s="4" t="s">
        <v>8</v>
      </c>
      <c r="F9" s="4"/>
      <c r="G9" s="5">
        <v>821.41</v>
      </c>
    </row>
    <row r="10" spans="1:7" x14ac:dyDescent="0.25">
      <c r="A10" s="4"/>
      <c r="B10" s="4"/>
      <c r="C10" s="4"/>
      <c r="D10" s="4"/>
      <c r="E10" s="4" t="s">
        <v>9</v>
      </c>
      <c r="F10" s="4"/>
      <c r="G10" s="8"/>
    </row>
    <row r="11" spans="1:7" ht="16.5" thickBot="1" x14ac:dyDescent="0.3">
      <c r="A11" s="4"/>
      <c r="B11" s="4"/>
      <c r="C11" s="4"/>
      <c r="D11" s="4"/>
      <c r="E11" s="4"/>
      <c r="F11" s="4" t="s">
        <v>10</v>
      </c>
      <c r="G11" s="9">
        <v>6.48</v>
      </c>
    </row>
    <row r="12" spans="1:7" x14ac:dyDescent="0.25">
      <c r="A12" s="4"/>
      <c r="B12" s="4"/>
      <c r="C12" s="4"/>
      <c r="D12" s="4"/>
      <c r="E12" s="4" t="s">
        <v>11</v>
      </c>
      <c r="F12" s="4"/>
      <c r="G12" s="8">
        <f>ROUND(SUM(G10:G11),5)</f>
        <v>6.48</v>
      </c>
    </row>
    <row r="13" spans="1:7" x14ac:dyDescent="0.25">
      <c r="A13" s="4"/>
      <c r="B13" s="4"/>
      <c r="C13" s="4"/>
      <c r="D13" s="4"/>
      <c r="E13" s="4" t="s">
        <v>12</v>
      </c>
      <c r="F13" s="4"/>
      <c r="G13" s="5"/>
    </row>
    <row r="14" spans="1:7" x14ac:dyDescent="0.25">
      <c r="A14" s="4"/>
      <c r="B14" s="4"/>
      <c r="C14" s="4"/>
      <c r="D14" s="4"/>
      <c r="E14" s="4"/>
      <c r="F14" s="4" t="s">
        <v>13</v>
      </c>
      <c r="G14" s="5">
        <v>944.88</v>
      </c>
    </row>
    <row r="15" spans="1:7" ht="16.5" thickBot="1" x14ac:dyDescent="0.3">
      <c r="A15" s="4"/>
      <c r="B15" s="4"/>
      <c r="C15" s="4"/>
      <c r="D15" s="4"/>
      <c r="E15" s="4"/>
      <c r="F15" s="4" t="s">
        <v>14</v>
      </c>
      <c r="G15" s="7">
        <v>17252.48</v>
      </c>
    </row>
    <row r="16" spans="1:7" x14ac:dyDescent="0.25">
      <c r="A16" s="4"/>
      <c r="B16" s="4"/>
      <c r="C16" s="4"/>
      <c r="D16" s="4"/>
      <c r="E16" s="4" t="s">
        <v>15</v>
      </c>
      <c r="F16" s="4"/>
      <c r="G16" s="5">
        <f>ROUND(SUM(G13:G15),5)</f>
        <v>18197.36</v>
      </c>
    </row>
    <row r="17" spans="1:7" x14ac:dyDescent="0.25">
      <c r="A17" s="4"/>
      <c r="B17" s="4"/>
      <c r="C17" s="4"/>
      <c r="D17" s="4"/>
      <c r="E17" s="4" t="s">
        <v>16</v>
      </c>
      <c r="F17" s="4"/>
      <c r="G17" s="5"/>
    </row>
    <row r="18" spans="1:7" x14ac:dyDescent="0.25">
      <c r="A18" s="4"/>
      <c r="B18" s="4"/>
      <c r="C18" s="4"/>
      <c r="D18" s="4"/>
      <c r="E18" s="4"/>
      <c r="F18" s="4" t="s">
        <v>17</v>
      </c>
      <c r="G18" s="5">
        <v>176.89</v>
      </c>
    </row>
    <row r="19" spans="1:7" ht="16.5" customHeight="1" x14ac:dyDescent="0.25">
      <c r="A19" s="4"/>
      <c r="B19" s="4"/>
      <c r="C19" s="4"/>
      <c r="D19" s="4"/>
      <c r="E19" s="4"/>
      <c r="F19" s="4" t="s">
        <v>18</v>
      </c>
      <c r="G19" s="11">
        <v>1355.75</v>
      </c>
    </row>
    <row r="20" spans="1:7" x14ac:dyDescent="0.25">
      <c r="A20" s="4"/>
      <c r="B20" s="4"/>
      <c r="C20" s="4"/>
      <c r="D20" s="4"/>
      <c r="E20" s="4"/>
      <c r="F20" s="4" t="s">
        <v>19</v>
      </c>
      <c r="G20" s="5">
        <v>6221.93</v>
      </c>
    </row>
    <row r="21" spans="1:7" ht="16.5" thickBot="1" x14ac:dyDescent="0.3">
      <c r="A21" s="4"/>
      <c r="B21" s="4"/>
      <c r="C21" s="4"/>
      <c r="D21" s="4"/>
      <c r="E21" s="4"/>
      <c r="F21" s="4" t="s">
        <v>20</v>
      </c>
      <c r="G21" s="7">
        <v>6813.55</v>
      </c>
    </row>
    <row r="22" spans="1:7" x14ac:dyDescent="0.25">
      <c r="A22" s="4"/>
      <c r="B22" s="4"/>
      <c r="C22" s="4"/>
      <c r="D22" s="4"/>
      <c r="E22" s="4" t="s">
        <v>21</v>
      </c>
      <c r="F22" s="4"/>
      <c r="G22" s="5">
        <f>ROUND(SUM(G17:G21),5)</f>
        <v>14568.12</v>
      </c>
    </row>
    <row r="23" spans="1:7" x14ac:dyDescent="0.25">
      <c r="A23" s="4"/>
      <c r="B23" s="4"/>
      <c r="C23" s="4"/>
      <c r="D23" s="4"/>
      <c r="E23" s="4" t="s">
        <v>22</v>
      </c>
      <c r="F23" s="4"/>
      <c r="G23" s="5"/>
    </row>
    <row r="24" spans="1:7" x14ac:dyDescent="0.25">
      <c r="A24" s="4"/>
      <c r="B24" s="4"/>
      <c r="C24" s="4"/>
      <c r="D24" s="4"/>
      <c r="E24" s="4"/>
      <c r="F24" s="4" t="s">
        <v>23</v>
      </c>
      <c r="G24" s="5">
        <v>7073.95</v>
      </c>
    </row>
    <row r="25" spans="1:7" x14ac:dyDescent="0.25">
      <c r="A25" s="4"/>
      <c r="B25" s="4"/>
      <c r="C25" s="4"/>
      <c r="D25" s="4"/>
      <c r="E25" s="4"/>
      <c r="F25" s="4" t="s">
        <v>24</v>
      </c>
      <c r="G25" s="5">
        <v>3828</v>
      </c>
    </row>
    <row r="26" spans="1:7" x14ac:dyDescent="0.25">
      <c r="A26" s="4"/>
      <c r="B26" s="4"/>
      <c r="C26" s="4"/>
      <c r="D26" s="4"/>
      <c r="E26" s="4"/>
      <c r="F26" s="4" t="s">
        <v>25</v>
      </c>
      <c r="G26" s="5">
        <v>13973.92</v>
      </c>
    </row>
    <row r="27" spans="1:7" x14ac:dyDescent="0.25">
      <c r="A27" s="4"/>
      <c r="B27" s="4"/>
      <c r="C27" s="4"/>
      <c r="D27" s="4"/>
      <c r="E27" s="4"/>
      <c r="F27" s="4" t="s">
        <v>26</v>
      </c>
      <c r="G27" s="8">
        <v>89175.3</v>
      </c>
    </row>
    <row r="28" spans="1:7" x14ac:dyDescent="0.25">
      <c r="A28" s="4"/>
      <c r="B28" s="4"/>
      <c r="C28" s="4"/>
      <c r="D28" s="4"/>
      <c r="E28" s="4"/>
      <c r="F28" s="4" t="s">
        <v>27</v>
      </c>
      <c r="G28" s="8">
        <v>2896.66</v>
      </c>
    </row>
    <row r="29" spans="1:7" x14ac:dyDescent="0.25">
      <c r="A29" s="4"/>
      <c r="B29" s="4"/>
      <c r="C29" s="4"/>
      <c r="D29" s="4"/>
      <c r="E29" s="4"/>
      <c r="F29" s="4" t="s">
        <v>86</v>
      </c>
      <c r="G29" s="12" t="s">
        <v>87</v>
      </c>
    </row>
    <row r="30" spans="1:7" x14ac:dyDescent="0.25">
      <c r="A30" s="4"/>
      <c r="B30" s="4"/>
      <c r="C30" s="4"/>
      <c r="D30" s="4"/>
      <c r="E30" s="4"/>
      <c r="F30" s="4" t="s">
        <v>28</v>
      </c>
      <c r="G30" s="5">
        <v>17510</v>
      </c>
    </row>
    <row r="31" spans="1:7" x14ac:dyDescent="0.25">
      <c r="A31" s="4"/>
      <c r="B31" s="4"/>
      <c r="C31" s="4"/>
      <c r="D31" s="4"/>
      <c r="E31" s="4"/>
      <c r="F31" s="4" t="s">
        <v>90</v>
      </c>
      <c r="G31" s="5">
        <v>15756.22</v>
      </c>
    </row>
    <row r="32" spans="1:7" x14ac:dyDescent="0.25">
      <c r="A32" s="4"/>
      <c r="B32" s="4"/>
      <c r="C32" s="4"/>
      <c r="D32" s="4"/>
      <c r="E32" s="4"/>
      <c r="F32" s="4" t="s">
        <v>29</v>
      </c>
      <c r="G32" s="5">
        <v>831.21</v>
      </c>
    </row>
    <row r="33" spans="1:7" ht="16.5" thickBot="1" x14ac:dyDescent="0.3">
      <c r="A33" s="4"/>
      <c r="B33" s="4"/>
      <c r="C33" s="4"/>
      <c r="D33" s="4"/>
      <c r="E33" s="4"/>
      <c r="F33" s="4" t="s">
        <v>30</v>
      </c>
      <c r="G33" s="5">
        <v>600</v>
      </c>
    </row>
    <row r="34" spans="1:7" ht="16.5" thickBot="1" x14ac:dyDescent="0.3">
      <c r="A34" s="4"/>
      <c r="B34" s="4"/>
      <c r="C34" s="4"/>
      <c r="D34" s="4"/>
      <c r="E34" s="4" t="s">
        <v>31</v>
      </c>
      <c r="F34" s="4"/>
      <c r="G34" s="14">
        <f>ROUND(SUM(G23:G33),5)</f>
        <v>151645.26</v>
      </c>
    </row>
    <row r="35" spans="1:7" ht="16.5" thickBot="1" x14ac:dyDescent="0.3">
      <c r="A35" s="4"/>
      <c r="B35" s="4"/>
      <c r="C35" s="4"/>
      <c r="D35" s="4" t="s">
        <v>32</v>
      </c>
      <c r="E35" s="4"/>
      <c r="F35" s="4"/>
      <c r="G35" s="15">
        <f>ROUND(G3+SUM(G8:G9)+G12+G16+G22+G34,5)</f>
        <v>357713.74</v>
      </c>
    </row>
    <row r="36" spans="1:7" x14ac:dyDescent="0.25">
      <c r="A36" s="4"/>
      <c r="B36" s="4"/>
      <c r="C36" s="4" t="s">
        <v>33</v>
      </c>
      <c r="D36" s="4"/>
      <c r="E36" s="4"/>
      <c r="F36" s="4"/>
      <c r="G36" s="5">
        <f>G35</f>
        <v>357713.74</v>
      </c>
    </row>
    <row r="37" spans="1:7" x14ac:dyDescent="0.25">
      <c r="A37" s="4"/>
      <c r="B37" s="4"/>
      <c r="C37" s="4"/>
      <c r="D37" s="4"/>
      <c r="E37" s="4"/>
      <c r="F37" s="4"/>
      <c r="G37" s="5"/>
    </row>
    <row r="38" spans="1:7" x14ac:dyDescent="0.25">
      <c r="A38" s="4"/>
      <c r="B38" s="4"/>
      <c r="C38" s="4"/>
      <c r="D38" s="4" t="s">
        <v>34</v>
      </c>
      <c r="E38" s="4"/>
      <c r="F38" s="4"/>
      <c r="G38" s="5"/>
    </row>
    <row r="39" spans="1:7" x14ac:dyDescent="0.25">
      <c r="A39" s="4"/>
      <c r="B39" s="4"/>
      <c r="C39" s="4"/>
      <c r="D39" s="4"/>
      <c r="E39" s="4" t="s">
        <v>35</v>
      </c>
      <c r="F39" s="4"/>
      <c r="G39" s="5"/>
    </row>
    <row r="40" spans="1:7" ht="16.5" thickBot="1" x14ac:dyDescent="0.3">
      <c r="A40" s="4"/>
      <c r="B40" s="4"/>
      <c r="C40" s="4"/>
      <c r="D40" s="4"/>
      <c r="E40" s="4"/>
      <c r="F40" s="4" t="s">
        <v>36</v>
      </c>
      <c r="G40" s="7">
        <v>30</v>
      </c>
    </row>
    <row r="41" spans="1:7" x14ac:dyDescent="0.25">
      <c r="A41" s="4"/>
      <c r="B41" s="4"/>
      <c r="C41" s="4"/>
      <c r="D41" s="4"/>
      <c r="E41" s="4" t="s">
        <v>37</v>
      </c>
      <c r="F41" s="4"/>
      <c r="G41" s="5">
        <f>ROUND(SUM(G39:G40),5)</f>
        <v>30</v>
      </c>
    </row>
    <row r="42" spans="1:7" x14ac:dyDescent="0.25">
      <c r="A42" s="4"/>
      <c r="B42" s="4"/>
      <c r="C42" s="4"/>
      <c r="D42" s="4"/>
      <c r="E42" s="4"/>
      <c r="F42" s="4"/>
      <c r="G42" s="5"/>
    </row>
    <row r="43" spans="1:7" x14ac:dyDescent="0.25">
      <c r="A43" s="4"/>
      <c r="B43" s="4"/>
      <c r="C43" s="4"/>
      <c r="D43" s="4"/>
      <c r="E43" s="4"/>
      <c r="F43" s="4"/>
      <c r="G43" s="5"/>
    </row>
    <row r="44" spans="1:7" x14ac:dyDescent="0.25">
      <c r="A44" s="4"/>
      <c r="B44" s="4"/>
      <c r="C44" s="4"/>
      <c r="D44" s="4"/>
      <c r="E44" s="4" t="s">
        <v>38</v>
      </c>
      <c r="F44" s="4"/>
      <c r="G44" s="23"/>
    </row>
    <row r="45" spans="1:7" x14ac:dyDescent="0.25">
      <c r="A45" s="4"/>
      <c r="B45" s="4"/>
      <c r="C45" s="4"/>
      <c r="D45" s="4"/>
      <c r="E45" s="4"/>
      <c r="F45" s="4" t="s">
        <v>39</v>
      </c>
      <c r="G45" s="5">
        <v>510</v>
      </c>
    </row>
    <row r="46" spans="1:7" x14ac:dyDescent="0.25">
      <c r="A46" s="4"/>
      <c r="B46" s="4"/>
      <c r="C46" s="4"/>
      <c r="D46" s="4"/>
      <c r="E46" s="4"/>
      <c r="F46" s="4" t="s">
        <v>40</v>
      </c>
      <c r="G46" s="5">
        <v>5386.11</v>
      </c>
    </row>
    <row r="47" spans="1:7" x14ac:dyDescent="0.25">
      <c r="A47" s="4"/>
      <c r="B47" s="4"/>
      <c r="C47" s="4"/>
      <c r="D47" s="4"/>
      <c r="E47" s="4"/>
      <c r="F47" s="4" t="s">
        <v>41</v>
      </c>
      <c r="G47" s="5">
        <v>2294.0500000000002</v>
      </c>
    </row>
    <row r="48" spans="1:7" x14ac:dyDescent="0.25">
      <c r="A48" s="4"/>
      <c r="B48" s="4"/>
      <c r="C48" s="4"/>
      <c r="D48" s="4"/>
      <c r="E48" s="4"/>
      <c r="F48" s="4" t="s">
        <v>42</v>
      </c>
      <c r="G48" s="5">
        <v>671.4</v>
      </c>
    </row>
    <row r="49" spans="1:9" x14ac:dyDescent="0.25">
      <c r="A49" s="4"/>
      <c r="B49" s="4"/>
      <c r="C49" s="4"/>
      <c r="D49" s="4"/>
      <c r="E49" s="4"/>
      <c r="F49" s="4" t="s">
        <v>43</v>
      </c>
      <c r="G49" s="5">
        <v>5319.59</v>
      </c>
    </row>
    <row r="50" spans="1:9" x14ac:dyDescent="0.25">
      <c r="A50" s="4"/>
      <c r="B50" s="4"/>
      <c r="C50" s="4"/>
      <c r="D50" s="4"/>
      <c r="E50" s="4"/>
      <c r="F50" s="4" t="s">
        <v>44</v>
      </c>
      <c r="G50" s="5">
        <v>51685.4</v>
      </c>
      <c r="I50" s="10"/>
    </row>
    <row r="51" spans="1:9" x14ac:dyDescent="0.25">
      <c r="A51" s="4"/>
      <c r="B51" s="4"/>
      <c r="C51" s="4"/>
      <c r="D51" s="4"/>
      <c r="E51" s="4"/>
      <c r="F51" s="4" t="s">
        <v>45</v>
      </c>
      <c r="G51" s="5">
        <v>1981.9</v>
      </c>
    </row>
    <row r="52" spans="1:9" ht="16.5" thickBot="1" x14ac:dyDescent="0.3">
      <c r="A52" s="4"/>
      <c r="B52" s="4"/>
      <c r="C52" s="4"/>
      <c r="D52" s="4"/>
      <c r="E52" s="4"/>
      <c r="F52" s="4" t="s">
        <v>46</v>
      </c>
      <c r="G52" s="7">
        <v>1508.22</v>
      </c>
    </row>
    <row r="53" spans="1:9" x14ac:dyDescent="0.25">
      <c r="A53" s="4"/>
      <c r="B53" s="4"/>
      <c r="C53" s="4"/>
      <c r="D53" s="4"/>
      <c r="E53" s="4" t="s">
        <v>47</v>
      </c>
      <c r="F53" s="4"/>
      <c r="G53" s="5">
        <f>ROUND(SUM(G44:G52),5)</f>
        <v>69356.67</v>
      </c>
    </row>
    <row r="54" spans="1:9" x14ac:dyDescent="0.25">
      <c r="A54" s="4"/>
      <c r="B54" s="4"/>
      <c r="C54" s="4"/>
      <c r="D54" s="4"/>
      <c r="E54" s="4"/>
      <c r="F54" s="4"/>
      <c r="G54" s="5"/>
    </row>
    <row r="55" spans="1:9" x14ac:dyDescent="0.25">
      <c r="A55" s="4"/>
      <c r="B55" s="4"/>
      <c r="C55" s="4"/>
      <c r="D55" s="4"/>
      <c r="E55" s="4"/>
      <c r="F55" s="4"/>
      <c r="G55" s="5"/>
    </row>
    <row r="56" spans="1:9" x14ac:dyDescent="0.25">
      <c r="A56" s="4"/>
      <c r="B56" s="4"/>
      <c r="C56" s="4"/>
      <c r="D56" s="4"/>
      <c r="E56" s="4" t="s">
        <v>48</v>
      </c>
      <c r="F56" s="4"/>
      <c r="G56" s="23"/>
    </row>
    <row r="57" spans="1:9" x14ac:dyDescent="0.25">
      <c r="A57" s="4"/>
      <c r="B57" s="4"/>
      <c r="C57" s="4"/>
      <c r="D57" s="4"/>
      <c r="E57" s="4"/>
      <c r="F57" s="4" t="s">
        <v>49</v>
      </c>
      <c r="G57" s="5">
        <v>1166.02</v>
      </c>
    </row>
    <row r="58" spans="1:9" x14ac:dyDescent="0.25">
      <c r="A58" s="4"/>
      <c r="B58" s="4"/>
      <c r="C58" s="4"/>
      <c r="D58" s="4"/>
      <c r="E58" s="4"/>
      <c r="F58" s="4" t="s">
        <v>50</v>
      </c>
      <c r="G58" s="5">
        <v>924.75</v>
      </c>
    </row>
    <row r="59" spans="1:9" x14ac:dyDescent="0.25">
      <c r="A59" s="4"/>
      <c r="B59" s="4"/>
      <c r="C59" s="4"/>
      <c r="D59" s="4"/>
      <c r="E59" s="4"/>
      <c r="F59" s="4" t="s">
        <v>51</v>
      </c>
      <c r="G59" s="5">
        <v>1381.21</v>
      </c>
    </row>
    <row r="60" spans="1:9" x14ac:dyDescent="0.25">
      <c r="A60" s="4"/>
      <c r="B60" s="4"/>
      <c r="C60" s="4"/>
      <c r="D60" s="4"/>
      <c r="E60" s="4"/>
      <c r="F60" s="4" t="s">
        <v>52</v>
      </c>
      <c r="G60" s="5">
        <v>1185.45</v>
      </c>
    </row>
    <row r="61" spans="1:9" x14ac:dyDescent="0.25">
      <c r="A61" s="4"/>
      <c r="B61" s="4"/>
      <c r="C61" s="4"/>
      <c r="D61" s="4"/>
      <c r="E61" s="4"/>
      <c r="F61" s="4" t="s">
        <v>53</v>
      </c>
      <c r="G61" s="5">
        <v>5809.49</v>
      </c>
    </row>
    <row r="62" spans="1:9" ht="16.5" thickBot="1" x14ac:dyDescent="0.3">
      <c r="A62" s="4"/>
      <c r="B62" s="4"/>
      <c r="C62" s="4"/>
      <c r="D62" s="4"/>
      <c r="E62" s="4"/>
      <c r="F62" s="4" t="s">
        <v>54</v>
      </c>
      <c r="G62" s="7">
        <v>2863.64</v>
      </c>
    </row>
    <row r="63" spans="1:9" x14ac:dyDescent="0.25">
      <c r="A63" s="4"/>
      <c r="B63" s="4"/>
      <c r="C63" s="4"/>
      <c r="D63" s="4"/>
      <c r="E63" s="4" t="s">
        <v>55</v>
      </c>
      <c r="F63" s="4"/>
      <c r="G63" s="5">
        <f>ROUND(SUM(G56:G62),5)</f>
        <v>13330.56</v>
      </c>
    </row>
    <row r="64" spans="1:9" x14ac:dyDescent="0.25">
      <c r="A64" s="4"/>
      <c r="B64" s="4"/>
      <c r="C64" s="4"/>
      <c r="D64" s="4"/>
      <c r="E64" s="4"/>
      <c r="F64" s="4"/>
      <c r="G64" s="5"/>
    </row>
    <row r="65" spans="1:8" x14ac:dyDescent="0.25">
      <c r="A65" s="4"/>
      <c r="B65" s="4"/>
      <c r="C65" s="4"/>
      <c r="D65" s="4"/>
      <c r="E65" s="4"/>
      <c r="F65" s="4"/>
      <c r="G65" s="5"/>
    </row>
    <row r="66" spans="1:8" x14ac:dyDescent="0.25">
      <c r="A66" s="4"/>
      <c r="B66" s="4"/>
      <c r="C66" s="4"/>
      <c r="D66" s="4"/>
      <c r="E66" s="4" t="s">
        <v>56</v>
      </c>
      <c r="F66" s="4"/>
      <c r="G66" s="23"/>
    </row>
    <row r="67" spans="1:8" x14ac:dyDescent="0.25">
      <c r="A67" s="4"/>
      <c r="B67" s="4"/>
      <c r="C67" s="4"/>
      <c r="D67" s="4"/>
      <c r="E67" s="4"/>
      <c r="F67" s="4" t="s">
        <v>57</v>
      </c>
      <c r="G67" s="5">
        <f>216.66+16.6</f>
        <v>233.26</v>
      </c>
    </row>
    <row r="68" spans="1:8" x14ac:dyDescent="0.25">
      <c r="A68" s="4"/>
      <c r="B68" s="4"/>
      <c r="C68" s="4"/>
      <c r="D68" s="4"/>
      <c r="E68" s="4"/>
      <c r="F68" s="4" t="s">
        <v>58</v>
      </c>
      <c r="G68" s="8">
        <v>854.79</v>
      </c>
      <c r="H68" s="13"/>
    </row>
    <row r="69" spans="1:8" ht="16.5" customHeight="1" x14ac:dyDescent="0.25">
      <c r="A69" s="4"/>
      <c r="B69" s="4"/>
      <c r="C69" s="4"/>
      <c r="D69" s="4"/>
      <c r="E69" s="4"/>
      <c r="F69" s="4" t="s">
        <v>59</v>
      </c>
      <c r="G69" s="16">
        <v>357.9</v>
      </c>
    </row>
    <row r="70" spans="1:8" x14ac:dyDescent="0.25">
      <c r="A70" s="4"/>
      <c r="B70" s="4"/>
      <c r="C70" s="4"/>
      <c r="D70" s="4"/>
      <c r="E70" s="4"/>
      <c r="F70" s="4" t="s">
        <v>60</v>
      </c>
      <c r="G70" s="8">
        <v>1579.96</v>
      </c>
    </row>
    <row r="71" spans="1:8" x14ac:dyDescent="0.25">
      <c r="A71" s="4"/>
      <c r="B71" s="4"/>
      <c r="C71" s="4"/>
      <c r="D71" s="4"/>
      <c r="E71" s="4"/>
      <c r="F71" s="4" t="s">
        <v>61</v>
      </c>
      <c r="G71" s="5">
        <v>70</v>
      </c>
    </row>
    <row r="72" spans="1:8" x14ac:dyDescent="0.25">
      <c r="A72" s="4"/>
      <c r="B72" s="4"/>
      <c r="C72" s="4"/>
      <c r="D72" s="4"/>
      <c r="E72" s="4"/>
      <c r="F72" s="4" t="s">
        <v>88</v>
      </c>
      <c r="G72" s="5">
        <v>411.54</v>
      </c>
    </row>
    <row r="73" spans="1:8" ht="16.5" thickBot="1" x14ac:dyDescent="0.3">
      <c r="A73" s="4"/>
      <c r="B73" s="4"/>
      <c r="C73" s="4"/>
      <c r="D73" s="4"/>
      <c r="E73" s="4"/>
      <c r="F73" s="4" t="s">
        <v>62</v>
      </c>
      <c r="G73" s="7">
        <v>452.93</v>
      </c>
    </row>
    <row r="74" spans="1:8" x14ac:dyDescent="0.25">
      <c r="A74" s="4"/>
      <c r="B74" s="4"/>
      <c r="C74" s="4"/>
      <c r="D74" s="4"/>
      <c r="E74" s="4" t="s">
        <v>63</v>
      </c>
      <c r="F74" s="4"/>
      <c r="G74" s="5">
        <f>ROUND(SUM(G66:G73),5)</f>
        <v>3960.38</v>
      </c>
    </row>
    <row r="75" spans="1:8" x14ac:dyDescent="0.25">
      <c r="A75" s="4"/>
      <c r="B75" s="4"/>
      <c r="C75" s="4"/>
      <c r="D75" s="4"/>
      <c r="E75" s="4"/>
      <c r="F75" s="4"/>
      <c r="G75" s="5"/>
    </row>
    <row r="76" spans="1:8" x14ac:dyDescent="0.25">
      <c r="A76" s="4"/>
      <c r="B76" s="4"/>
      <c r="C76" s="4"/>
      <c r="D76" s="4"/>
      <c r="E76" s="4"/>
      <c r="F76" s="4"/>
      <c r="G76" s="5"/>
    </row>
    <row r="77" spans="1:8" x14ac:dyDescent="0.25">
      <c r="A77" s="4"/>
      <c r="B77" s="4"/>
      <c r="C77" s="4"/>
      <c r="D77" s="4"/>
      <c r="E77" s="4"/>
      <c r="F77" s="4"/>
      <c r="G77" s="5"/>
    </row>
    <row r="78" spans="1:8" x14ac:dyDescent="0.25">
      <c r="A78" s="4"/>
      <c r="B78" s="4"/>
      <c r="C78" s="4"/>
      <c r="D78" s="4"/>
      <c r="E78" s="4" t="s">
        <v>64</v>
      </c>
      <c r="F78" s="4"/>
      <c r="G78" s="23"/>
    </row>
    <row r="79" spans="1:8" x14ac:dyDescent="0.25">
      <c r="A79" s="4"/>
      <c r="B79" s="4"/>
      <c r="C79" s="4"/>
      <c r="D79" s="4"/>
      <c r="E79" s="4"/>
      <c r="F79" s="4" t="s">
        <v>65</v>
      </c>
      <c r="G79" s="5">
        <v>22644.93</v>
      </c>
    </row>
    <row r="80" spans="1:8" x14ac:dyDescent="0.25">
      <c r="A80" s="4"/>
      <c r="B80" s="4"/>
      <c r="C80" s="4"/>
      <c r="D80" s="4"/>
      <c r="E80" s="4"/>
      <c r="F80" s="4" t="s">
        <v>66</v>
      </c>
      <c r="G80" s="5">
        <v>346.5</v>
      </c>
    </row>
    <row r="81" spans="1:14" x14ac:dyDescent="0.25">
      <c r="A81" s="4"/>
      <c r="B81" s="4"/>
      <c r="C81" s="4"/>
      <c r="D81" s="4"/>
      <c r="E81" s="4"/>
      <c r="F81" s="4" t="s">
        <v>67</v>
      </c>
      <c r="G81" s="5">
        <v>275</v>
      </c>
    </row>
    <row r="82" spans="1:14" x14ac:dyDescent="0.25">
      <c r="A82" s="4"/>
      <c r="B82" s="4"/>
      <c r="C82" s="4"/>
      <c r="D82" s="4"/>
      <c r="E82" s="4"/>
      <c r="F82" s="4" t="s">
        <v>68</v>
      </c>
      <c r="G82" s="5">
        <v>14215.3</v>
      </c>
    </row>
    <row r="83" spans="1:14" x14ac:dyDescent="0.25">
      <c r="A83" s="4"/>
      <c r="B83" s="4"/>
      <c r="C83" s="4"/>
      <c r="D83" s="4"/>
      <c r="E83" s="4"/>
      <c r="F83" s="4" t="s">
        <v>69</v>
      </c>
      <c r="G83" s="5">
        <v>14603.19</v>
      </c>
    </row>
    <row r="84" spans="1:14" s="18" customFormat="1" x14ac:dyDescent="0.25">
      <c r="A84" s="4"/>
      <c r="B84" s="4"/>
      <c r="C84" s="4"/>
      <c r="D84" s="4"/>
      <c r="E84" s="4"/>
      <c r="F84" s="4" t="s">
        <v>70</v>
      </c>
      <c r="G84" s="5">
        <v>133442.28</v>
      </c>
      <c r="H84" s="6"/>
      <c r="I84" s="6"/>
      <c r="J84" s="6"/>
      <c r="K84" s="6"/>
      <c r="L84" s="6"/>
      <c r="M84" s="6"/>
      <c r="N84" s="6"/>
    </row>
    <row r="85" spans="1:14" x14ac:dyDescent="0.25">
      <c r="A85" s="4"/>
      <c r="B85" s="4"/>
      <c r="C85" s="4"/>
      <c r="D85" s="4"/>
      <c r="E85" s="4"/>
      <c r="F85" s="4" t="s">
        <v>71</v>
      </c>
      <c r="G85" s="5">
        <v>2707.76</v>
      </c>
    </row>
    <row r="86" spans="1:14" ht="16.5" thickBot="1" x14ac:dyDescent="0.3">
      <c r="A86" s="4"/>
      <c r="B86" s="4"/>
      <c r="C86" s="4"/>
      <c r="D86" s="4"/>
      <c r="E86" s="4"/>
      <c r="F86" s="4" t="s">
        <v>72</v>
      </c>
      <c r="G86" s="7">
        <v>17596.5</v>
      </c>
    </row>
    <row r="87" spans="1:14" x14ac:dyDescent="0.25">
      <c r="A87" s="4"/>
      <c r="B87" s="4"/>
      <c r="C87" s="4"/>
      <c r="D87" s="4"/>
      <c r="E87" s="4" t="s">
        <v>73</v>
      </c>
      <c r="F87" s="4"/>
      <c r="G87" s="5">
        <f>ROUND(SUM(G78:G86),5)</f>
        <v>205831.46</v>
      </c>
    </row>
    <row r="88" spans="1:14" x14ac:dyDescent="0.25">
      <c r="A88" s="4"/>
      <c r="B88" s="4"/>
      <c r="C88" s="4"/>
      <c r="D88" s="4"/>
      <c r="E88" s="4"/>
      <c r="F88" s="4"/>
      <c r="G88" s="5"/>
    </row>
    <row r="89" spans="1:14" x14ac:dyDescent="0.25">
      <c r="A89" s="4"/>
      <c r="B89" s="4"/>
      <c r="C89" s="4"/>
      <c r="D89" s="4"/>
      <c r="E89" s="4"/>
      <c r="F89" s="4"/>
      <c r="G89" s="5"/>
      <c r="N89" s="18"/>
    </row>
    <row r="90" spans="1:14" x14ac:dyDescent="0.25">
      <c r="A90" s="4"/>
      <c r="B90" s="4"/>
      <c r="C90" s="4"/>
      <c r="D90" s="4"/>
      <c r="E90" s="4" t="s">
        <v>74</v>
      </c>
      <c r="F90" s="4"/>
      <c r="G90" s="23"/>
      <c r="L90" s="18"/>
      <c r="M90" s="18"/>
    </row>
    <row r="91" spans="1:14" x14ac:dyDescent="0.25">
      <c r="A91" s="4"/>
      <c r="B91" s="4"/>
      <c r="C91" s="4"/>
      <c r="D91" s="4"/>
      <c r="E91" s="4"/>
      <c r="F91" s="4" t="s">
        <v>75</v>
      </c>
      <c r="G91" s="5">
        <v>4422.1400000000003</v>
      </c>
    </row>
    <row r="92" spans="1:14" x14ac:dyDescent="0.25">
      <c r="A92" s="4"/>
      <c r="B92" s="4"/>
      <c r="C92" s="4"/>
      <c r="D92" s="4"/>
      <c r="E92" s="4"/>
      <c r="F92" s="4" t="s">
        <v>76</v>
      </c>
      <c r="G92" s="5">
        <v>6075.89</v>
      </c>
    </row>
    <row r="93" spans="1:14" x14ac:dyDescent="0.25">
      <c r="A93" s="4"/>
      <c r="B93" s="4"/>
      <c r="C93" s="4"/>
      <c r="D93" s="4"/>
      <c r="E93" s="4"/>
      <c r="F93" s="4" t="s">
        <v>89</v>
      </c>
      <c r="G93" s="12" t="s">
        <v>87</v>
      </c>
    </row>
    <row r="94" spans="1:14" x14ac:dyDescent="0.25">
      <c r="A94" s="4"/>
      <c r="B94" s="4"/>
      <c r="C94" s="4"/>
      <c r="D94" s="4"/>
      <c r="E94" s="4"/>
      <c r="F94" s="4" t="s">
        <v>77</v>
      </c>
      <c r="G94" s="11">
        <v>12125.16</v>
      </c>
    </row>
    <row r="95" spans="1:14" x14ac:dyDescent="0.25">
      <c r="A95" s="4"/>
      <c r="B95" s="4"/>
      <c r="C95" s="4"/>
      <c r="D95" s="4"/>
      <c r="E95" s="4"/>
      <c r="F95" s="4" t="s">
        <v>78</v>
      </c>
      <c r="G95" s="5">
        <v>154</v>
      </c>
    </row>
    <row r="96" spans="1:14" x14ac:dyDescent="0.25">
      <c r="A96" s="4"/>
      <c r="B96" s="4"/>
      <c r="C96" s="4"/>
      <c r="D96" s="4"/>
      <c r="E96" s="4"/>
      <c r="F96" s="4" t="s">
        <v>79</v>
      </c>
      <c r="G96" s="5">
        <v>1773.73</v>
      </c>
    </row>
    <row r="97" spans="1:11" x14ac:dyDescent="0.25">
      <c r="A97" s="4"/>
      <c r="B97" s="4"/>
      <c r="C97" s="4"/>
      <c r="D97" s="4"/>
      <c r="E97" s="4"/>
      <c r="F97" s="4" t="s">
        <v>80</v>
      </c>
      <c r="G97" s="5">
        <v>468.23</v>
      </c>
    </row>
    <row r="98" spans="1:11" ht="16.5" thickBot="1" x14ac:dyDescent="0.3">
      <c r="A98" s="4"/>
      <c r="B98" s="4"/>
      <c r="C98" s="4"/>
      <c r="D98" s="4"/>
      <c r="E98" s="4"/>
      <c r="F98" s="4" t="s">
        <v>81</v>
      </c>
      <c r="G98" s="5">
        <v>2114.4299999999998</v>
      </c>
    </row>
    <row r="99" spans="1:11" x14ac:dyDescent="0.25">
      <c r="A99" s="4"/>
      <c r="B99" s="4"/>
      <c r="C99" s="4"/>
      <c r="D99" s="4"/>
      <c r="E99" s="4" t="s">
        <v>82</v>
      </c>
      <c r="F99" s="4"/>
      <c r="G99" s="14">
        <f>ROUND(SUM(G90:G98),5)</f>
        <v>27133.58</v>
      </c>
      <c r="H99" s="18"/>
    </row>
    <row r="100" spans="1:11" x14ac:dyDescent="0.25">
      <c r="A100" s="4"/>
      <c r="B100" s="4"/>
      <c r="C100" s="4"/>
      <c r="D100" s="4"/>
      <c r="E100" s="4"/>
      <c r="F100" s="4"/>
      <c r="G100" s="17"/>
      <c r="H100" s="18"/>
    </row>
    <row r="101" spans="1:11" x14ac:dyDescent="0.25">
      <c r="A101" s="4"/>
      <c r="B101" s="4"/>
      <c r="C101" s="4"/>
      <c r="D101" s="4"/>
      <c r="E101" s="4"/>
      <c r="F101" s="4"/>
      <c r="G101" s="22"/>
      <c r="H101" s="18"/>
    </row>
    <row r="102" spans="1:11" ht="16.5" thickBot="1" x14ac:dyDescent="0.3">
      <c r="A102" s="4"/>
      <c r="B102" s="4"/>
      <c r="C102" s="4"/>
      <c r="D102" s="4"/>
      <c r="E102" s="4"/>
      <c r="F102" s="4"/>
      <c r="G102" s="24"/>
      <c r="H102" s="18"/>
    </row>
    <row r="103" spans="1:11" ht="16.5" thickBot="1" x14ac:dyDescent="0.3">
      <c r="A103" s="4"/>
      <c r="B103" s="4"/>
      <c r="C103" s="4"/>
      <c r="D103" s="4" t="s">
        <v>83</v>
      </c>
      <c r="E103" s="4"/>
      <c r="F103" s="4"/>
      <c r="G103" s="25">
        <f>ROUND(G38+G41+G53+G63+G74+G87+G99,5)</f>
        <v>319642.65000000002</v>
      </c>
      <c r="I103" s="18"/>
      <c r="J103" s="18"/>
      <c r="K103" s="18"/>
    </row>
    <row r="104" spans="1:11" ht="16.5" thickBot="1" x14ac:dyDescent="0.3">
      <c r="A104" s="4"/>
      <c r="B104" s="4" t="s">
        <v>84</v>
      </c>
      <c r="C104" s="4"/>
      <c r="D104" s="4"/>
      <c r="E104" s="4"/>
      <c r="F104" s="4"/>
      <c r="G104" s="14">
        <f>ROUND(G2+G36-G103,5)</f>
        <v>38071.089999999997</v>
      </c>
    </row>
    <row r="105" spans="1:11" ht="16.5" thickBot="1" x14ac:dyDescent="0.3">
      <c r="A105" s="4" t="s">
        <v>85</v>
      </c>
      <c r="B105" s="4"/>
      <c r="C105" s="4"/>
      <c r="D105" s="4"/>
      <c r="E105" s="4"/>
      <c r="F105" s="4"/>
      <c r="G105" s="19">
        <f>G104</f>
        <v>38071.089999999997</v>
      </c>
    </row>
    <row r="106" spans="1:11" ht="16.5" thickTop="1" x14ac:dyDescent="0.25"/>
  </sheetData>
  <pageMargins left="0.25" right="0.25" top="0.25" bottom="0.25" header="0" footer="0"/>
  <pageSetup orientation="landscape" r:id="rId1"/>
  <headerFooter>
    <oddHeader>&amp;L&amp;"Century Gothic,Regular"&amp;9 2:25 PM
&amp;"Century Gothic,Regular"&amp;9 05/18/22
&amp;"Century Gothic,Regular"&amp;9 Cash Basis</oddHeader>
    <oddFooter>&amp;C&amp;"Century Gothic,Regular"&amp;9 Page &amp;P of &amp;N
&amp;"Century Gothic,Regular"&amp;9 For Management Use Only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</dc:creator>
  <cp:lastModifiedBy>Donnie Holliday</cp:lastModifiedBy>
  <cp:lastPrinted>2022-05-19T13:17:16Z</cp:lastPrinted>
  <dcterms:created xsi:type="dcterms:W3CDTF">2022-05-18T18:25:31Z</dcterms:created>
  <dcterms:modified xsi:type="dcterms:W3CDTF">2022-06-06T17:36:00Z</dcterms:modified>
</cp:coreProperties>
</file>